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wpivcfs003.vc.intra.cciaa.net\PNODFS\AREAPNO\NUOVO SITO CAMERALE\Amministrazione Contabilità e Approvvigionamento\Diritto annuale\"/>
    </mc:Choice>
  </mc:AlternateContent>
  <bookViews>
    <workbookView xWindow="0" yWindow="0" windowWidth="20490" windowHeight="7020" activeTab="1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62913"/>
</workbook>
</file>

<file path=xl/calcChain.xml><?xml version="1.0" encoding="utf-8"?>
<calcChain xmlns="http://schemas.openxmlformats.org/spreadsheetml/2006/main">
  <c r="F60" i="1" l="1"/>
  <c r="G60" i="1" s="1"/>
  <c r="F51" i="1"/>
  <c r="G51" i="1" s="1"/>
  <c r="F52" i="1"/>
  <c r="G52" i="1" s="1"/>
  <c r="F53" i="1"/>
  <c r="G53" i="1" s="1"/>
  <c r="F54" i="1"/>
  <c r="G54" i="1"/>
  <c r="F55" i="1"/>
  <c r="G55" i="1"/>
  <c r="F56" i="1"/>
  <c r="G56" i="1" s="1"/>
  <c r="F57" i="1"/>
  <c r="G57" i="1" s="1"/>
  <c r="F58" i="1"/>
  <c r="G58" i="1" s="1"/>
  <c r="F59" i="1"/>
  <c r="G59" i="1" s="1"/>
  <c r="D60" i="1" l="1"/>
  <c r="H60" i="1" s="1"/>
  <c r="I60" i="1" s="1"/>
  <c r="J60" i="1" s="1"/>
  <c r="K60" i="1" s="1"/>
  <c r="D59" i="1"/>
  <c r="H59" i="1" s="1"/>
  <c r="I59" i="1" s="1"/>
  <c r="J59" i="1" s="1"/>
  <c r="K59" i="1" s="1"/>
  <c r="D58" i="1"/>
  <c r="H58" i="1" s="1"/>
  <c r="I58" i="1" s="1"/>
  <c r="J58" i="1" s="1"/>
  <c r="K58" i="1" s="1"/>
  <c r="D57" i="1"/>
  <c r="H57" i="1" s="1"/>
  <c r="I57" i="1" s="1"/>
  <c r="J57" i="1" s="1"/>
  <c r="K57" i="1" s="1"/>
  <c r="D56" i="1"/>
  <c r="H56" i="1" s="1"/>
  <c r="I56" i="1" s="1"/>
  <c r="J56" i="1" s="1"/>
  <c r="K56" i="1" s="1"/>
  <c r="D55" i="1"/>
  <c r="H55" i="1" s="1"/>
  <c r="I55" i="1" s="1"/>
  <c r="J55" i="1" s="1"/>
  <c r="K55" i="1" s="1"/>
  <c r="D54" i="1"/>
  <c r="H54" i="1" s="1"/>
  <c r="I54" i="1" s="1"/>
  <c r="J54" i="1" s="1"/>
  <c r="K54" i="1" s="1"/>
  <c r="D53" i="1"/>
  <c r="H53" i="1" s="1"/>
  <c r="I53" i="1" s="1"/>
  <c r="J53" i="1" s="1"/>
  <c r="K53" i="1" s="1"/>
  <c r="D52" i="1"/>
  <c r="H52" i="1" s="1"/>
  <c r="I52" i="1" s="1"/>
  <c r="J52" i="1" s="1"/>
  <c r="K52" i="1" s="1"/>
  <c r="D51" i="1"/>
  <c r="H51" i="1" s="1"/>
  <c r="I51" i="1" s="1"/>
  <c r="J51" i="1" s="1"/>
  <c r="K51" i="1" s="1"/>
  <c r="D50" i="1"/>
  <c r="D49" i="1"/>
  <c r="D48" i="1"/>
  <c r="N24" i="2" l="1"/>
  <c r="F22" i="2" l="1"/>
  <c r="H7" i="2"/>
  <c r="F32" i="2"/>
  <c r="F44" i="2"/>
  <c r="G44" i="2" s="1"/>
  <c r="F45" i="2"/>
  <c r="G45" i="2" s="1"/>
  <c r="D46" i="2"/>
  <c r="F46" i="2"/>
  <c r="G46" i="2" s="1"/>
  <c r="D47" i="2"/>
  <c r="F47" i="2"/>
  <c r="G47" i="2" s="1"/>
  <c r="D48" i="2"/>
  <c r="F48" i="2"/>
  <c r="G48" i="2" s="1"/>
  <c r="D49" i="2"/>
  <c r="F49" i="2"/>
  <c r="G49" i="2" s="1"/>
  <c r="D50" i="2"/>
  <c r="F50" i="2"/>
  <c r="G50" i="2" s="1"/>
  <c r="D51" i="2"/>
  <c r="F51" i="2"/>
  <c r="G51" i="2" s="1"/>
  <c r="D52" i="2"/>
  <c r="F52" i="2"/>
  <c r="G52" i="2" s="1"/>
  <c r="D53" i="2"/>
  <c r="F53" i="2"/>
  <c r="G53" i="2" s="1"/>
  <c r="D54" i="2"/>
  <c r="F54" i="2"/>
  <c r="G54" i="2" s="1"/>
  <c r="D55" i="2"/>
  <c r="F55" i="2"/>
  <c r="G55" i="2" s="1"/>
  <c r="D56" i="2"/>
  <c r="F56" i="2"/>
  <c r="G56" i="2" s="1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33" i="2" l="1"/>
  <c r="F34" i="2" s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45" i="2"/>
  <c r="I45" i="2" s="1"/>
  <c r="H54" i="2"/>
  <c r="I54" i="2" s="1"/>
  <c r="H50" i="2"/>
  <c r="I50" i="2" s="1"/>
  <c r="H46" i="2"/>
  <c r="I46" i="2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50" i="1"/>
  <c r="G50" i="1" s="1"/>
  <c r="H50" i="1" s="1"/>
  <c r="I50" i="1" s="1"/>
  <c r="J50" i="1" s="1"/>
  <c r="K50" i="1" s="1"/>
  <c r="F35" i="1"/>
  <c r="F36" i="1" s="1"/>
  <c r="F37" i="1" s="1"/>
  <c r="F38" i="1" s="1"/>
  <c r="F24" i="1"/>
  <c r="F25" i="2"/>
  <c r="F26" i="2" s="1"/>
  <c r="F37" i="2"/>
  <c r="F38" i="2" s="1"/>
  <c r="F39" i="2" s="1"/>
  <c r="J44" i="2"/>
  <c r="J48" i="2"/>
  <c r="J52" i="2"/>
  <c r="J56" i="2"/>
  <c r="J49" i="2"/>
  <c r="J53" i="2"/>
  <c r="J47" i="2"/>
  <c r="J51" i="2"/>
  <c r="J55" i="2"/>
  <c r="J46" i="2"/>
  <c r="J50" i="2"/>
  <c r="J54" i="2"/>
  <c r="J45" i="2"/>
  <c r="F48" i="1"/>
  <c r="G48" i="1" s="1"/>
  <c r="F39" i="1" l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<sst xmlns="http://schemas.openxmlformats.org/spreadsheetml/2006/main" count="341" uniqueCount="182">
  <si>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</si>
  <si>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</si>
  <si>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</si>
  <si>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</si>
  <si>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</si>
  <si>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</si>
  <si>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</si>
  <si>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</si>
  <si>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</si>
  <si>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</si>
  <si>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</si>
  <si>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</si>
  <si>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</si>
  <si>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</si>
  <si>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</si>
  <si>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</si>
  <si>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</si>
  <si>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</si>
  <si>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</si>
  <si>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</si>
  <si>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</si>
  <si>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</si>
  <si>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</si>
  <si>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</si>
  <si>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</si>
  <si>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</si>
  <si>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</si>
  <si>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</si>
  <si>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</si>
  <si>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</si>
  <si>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</si>
  <si>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</si>
  <si>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</si>
  <si>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</si>
  <si>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</si>
  <si>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</si>
  <si>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</si>
  <si>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</si>
  <si>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</si>
  <si>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</si>
  <si>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</si>
  <si>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</si>
  <si>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</si>
  <si>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</si>
  <si>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</si>
  <si>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</si>
  <si>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</si>
  <si>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</si>
  <si>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</si>
  <si>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</si>
  <si>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</si>
  <si>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</si>
  <si>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</si>
  <si>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</si>
  <si>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</si>
  <si>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</si>
  <si>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</si>
  <si>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</si>
  <si>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</si>
  <si>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</si>
  <si>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</si>
  <si>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</si>
  <si>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</si>
  <si>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</si>
  <si>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</si>
  <si>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</si>
  <si>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</si>
  <si>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</si>
  <si>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</si>
  <si>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</si>
  <si>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</si>
  <si>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</si>
  <si>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</si>
  <si>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</si>
  <si>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</si>
  <si>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</si>
  <si>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</si>
  <si>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</si>
  <si>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</si>
  <si>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</si>
  <si>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</si>
  <si>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</si>
  <si>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</si>
  <si>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</si>
  <si>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</si>
  <si>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</si>
  <si>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</si>
  <si>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</si>
  <si>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</si>
  <si>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</si>
  <si>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</si>
  <si>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</si>
  <si>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</si>
  <si>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</si>
  <si>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</si>
  <si>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</si>
  <si>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</si>
  <si>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</si>
  <si>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</si>
  <si>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</si>
  <si>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</si>
  <si>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</si>
  <si>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</si>
  <si>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</si>
  <si>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</si>
  <si>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</si>
  <si>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</si>
  <si>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</si>
  <si>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</si>
  <si>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</si>
  <si>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</si>
  <si>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</si>
  <si>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</si>
  <si>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</si>
  <si>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</si>
  <si>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</si>
  <si>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</si>
  <si>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</si>
  <si>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</si>
  <si>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</si>
  <si>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</si>
  <si>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</si>
  <si>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</si>
  <si>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</si>
  <si>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</si>
  <si>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</si>
  <si>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</si>
  <si>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</si>
  <si>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</si>
  <si>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</si>
  <si>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</si>
  <si>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</si>
  <si>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</si>
  <si>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</si>
  <si>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</si>
  <si>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</si>
  <si>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</si>
  <si>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</si>
  <si>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</si>
  <si>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</si>
  <si>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</si>
  <si>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</si>
  <si>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</si>
  <si>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</si>
  <si>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</si>
  <si>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</si>
  <si>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</si>
  <si>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</si>
  <si>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</si>
  <si>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</si>
  <si>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</si>
  <si>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</si>
  <si>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</si>
  <si>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</si>
  <si>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</si>
  <si>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</si>
  <si>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</si>
  <si>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</si>
  <si>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</si>
  <si>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</si>
  <si>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</si>
  <si>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</si>
  <si>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</si>
  <si>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</si>
  <si>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</si>
  <si>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</si>
  <si>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</si>
  <si>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</si>
  <si>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</si>
  <si>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</si>
  <si>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</si>
  <si>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</si>
  <si>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</si>
  <si>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</si>
  <si>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</si>
  <si>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DIRITTO ANNUALE 2021 - AUSILIO al CALCOLO del DIRITTO DOVUTO</t>
  </si>
  <si>
    <t xml:space="preserve">Fatturato 2020 (Euro): </t>
  </si>
  <si>
    <t>Esempio B – Impresa con sede e N. unita' locali in provincia (già iscritte al 31.12.2020):</t>
  </si>
  <si>
    <t xml:space="preserve">Numero unità locali in provincia già iscritte al 31.12.2020: </t>
  </si>
  <si>
    <t>Esempio C – Importo per N. unita' locali fuori provincia (già iscritte al 31.12.2020):</t>
  </si>
  <si>
    <t>Esempio B – Impresa con sede e N. unita' locali in provincia (già iscritte al 31.12.2020) - NON si applica per i soggetti REA:</t>
  </si>
  <si>
    <t>Esempio C – Importo per N. unita' locali fuori provincia (già iscritte al 31.12.2020)  - NON si applica per i soggetti 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</si>
</sst>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92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23" xfId="0" applyFont="1" applyBorder="1" applyAlignment="1" applyProtection="1">
      <alignment horizontal="center"/>
    </xf>
    <xf numFmtId="0" fontId="33" fillId="0" borderId="24" xfId="0" applyFont="1" applyBorder="1" applyAlignment="1" applyProtection="1">
      <alignment horizontal="center"/>
    </xf>
    <xf numFmtId="0" fontId="33" fillId="0" borderId="24" xfId="0" applyFont="1" applyBorder="1" applyAlignment="1" applyProtection="1">
      <alignment horizontal="center" vertical="center" wrapText="1"/>
    </xf>
    <xf numFmtId="0" fontId="33" fillId="0" borderId="24" xfId="0" applyFont="1" applyBorder="1" applyAlignment="1" applyProtection="1">
      <alignment horizontal="center" vertical="center" wrapText="1" shrinkToFit="1"/>
    </xf>
    <xf numFmtId="0" fontId="33" fillId="0" borderId="25" xfId="0" applyFont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/>
      <protection locked="0"/>
    </xf>
    <xf numFmtId="168" fontId="26" fillId="0" borderId="27" xfId="0" applyNumberFormat="1" applyFont="1" applyBorder="1" applyProtection="1"/>
    <xf numFmtId="0" fontId="19" fillId="2" borderId="28" xfId="0" applyFont="1" applyFill="1" applyBorder="1" applyAlignment="1" applyProtection="1">
      <alignment horizontal="center"/>
      <protection locked="0"/>
    </xf>
    <xf numFmtId="170" fontId="19" fillId="2" borderId="20" xfId="29" applyNumberFormat="1" applyFont="1" applyFill="1" applyBorder="1" applyAlignment="1" applyProtection="1">
      <alignment horizontal="center" vertical="center"/>
      <protection locked="0"/>
    </xf>
    <xf numFmtId="168" fontId="26" fillId="0" borderId="29" xfId="0" applyNumberFormat="1" applyFont="1" applyBorder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"/>
  <sheetViews>
    <sheetView topLeftCell="A7" workbookViewId="0">
      <selection activeCell="A46" sqref="A46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90" t="s">
        <v>175</v>
      </c>
      <c r="B1" s="90"/>
      <c r="C1" s="90"/>
      <c r="D1" s="90"/>
      <c r="E1" s="90"/>
      <c r="F1" s="90"/>
      <c r="G1" s="90"/>
      <c r="H1" s="90"/>
      <c r="I1" s="72"/>
      <c r="IW1"/>
    </row>
    <row r="2" spans="1:257" s="3" customFormat="1" ht="18" customHeight="1">
      <c r="A2" s="91" t="s">
        <v>170</v>
      </c>
      <c r="B2" s="91"/>
      <c r="C2" s="91"/>
      <c r="D2" s="91"/>
      <c r="E2" s="91"/>
      <c r="F2" s="91"/>
      <c r="G2" s="91"/>
      <c r="H2" s="91"/>
      <c r="I2" s="73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176</v>
      </c>
      <c r="H5" s="8">
        <v>1</v>
      </c>
      <c r="I5" s="5"/>
    </row>
    <row r="6" spans="1:257" ht="18" customHeight="1">
      <c r="G6" s="6" t="s">
        <v>2</v>
      </c>
      <c r="H6" s="9" t="s">
        <v>70</v>
      </c>
      <c r="I6" s="5"/>
    </row>
    <row r="7" spans="1:257" ht="18" customHeight="1">
      <c r="G7" s="6" t="s">
        <v>4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22</v>
      </c>
    </row>
    <row r="21" spans="1:11">
      <c r="F21" s="26"/>
      <c r="G21" s="26"/>
      <c r="H21" s="21"/>
      <c r="I21" s="21"/>
    </row>
    <row r="22" spans="1:11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24</v>
      </c>
      <c r="F24" s="23">
        <f>ROUND(H20,5)</f>
        <v>200</v>
      </c>
      <c r="I24" s="76"/>
      <c r="J24" s="23"/>
      <c r="K24" s="74"/>
    </row>
    <row r="25" spans="1:11">
      <c r="A25" s="17"/>
      <c r="B25" s="26" t="s">
        <v>25</v>
      </c>
      <c r="F25" s="23">
        <f>ROUND($H$7*F24,5)</f>
        <v>40</v>
      </c>
      <c r="G25" s="26"/>
      <c r="I25" s="76"/>
      <c r="J25" s="23"/>
      <c r="K25" s="74"/>
    </row>
    <row r="26" spans="1:11">
      <c r="A26" s="17"/>
      <c r="B26" s="26" t="s">
        <v>26</v>
      </c>
      <c r="F26" s="23">
        <f>ROUND(SUM(F24:F25),5)</f>
        <v>240</v>
      </c>
      <c r="G26" s="26"/>
      <c r="I26" s="76"/>
      <c r="J26" s="23"/>
      <c r="K26" s="74"/>
    </row>
    <row r="27" spans="1:11">
      <c r="A27" s="17"/>
      <c r="B27" s="26" t="s">
        <v>172</v>
      </c>
      <c r="F27" s="23">
        <f>F26-(F26*0.5)</f>
        <v>120</v>
      </c>
      <c r="G27" s="26"/>
      <c r="I27" s="76"/>
      <c r="J27" s="23"/>
      <c r="K27" s="74"/>
    </row>
    <row r="28" spans="1:11">
      <c r="B28" s="1" t="s">
        <v>27</v>
      </c>
      <c r="F28" s="20">
        <f>ROUND(F27,2)</f>
        <v>120</v>
      </c>
      <c r="I28" s="76"/>
      <c r="J28" s="20"/>
      <c r="K28" s="74"/>
    </row>
    <row r="29" spans="1:11">
      <c r="B29" s="1" t="s">
        <v>28</v>
      </c>
      <c r="F29" s="31">
        <f>ROUND(F28,0)</f>
        <v>120</v>
      </c>
      <c r="G29" s="32" t="s">
        <v>29</v>
      </c>
      <c r="H29" s="33"/>
      <c r="I29" s="77"/>
      <c r="J29" s="31"/>
      <c r="K29" s="75"/>
    </row>
    <row r="31" spans="1:11">
      <c r="A31" s="28" t="s">
        <v>177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178</v>
      </c>
      <c r="H33" s="9">
        <v>0</v>
      </c>
    </row>
    <row r="35" spans="1:11">
      <c r="A35" s="17"/>
      <c r="B35" s="26" t="s">
        <v>24</v>
      </c>
      <c r="F35" s="23">
        <f>ROUND(H20,5)</f>
        <v>200</v>
      </c>
    </row>
    <row r="36" spans="1:11">
      <c r="A36" s="17"/>
      <c r="B36" s="26" t="s">
        <v>30</v>
      </c>
      <c r="F36" s="23">
        <f>ROUND(IF(F35*20%&gt;200,200,F35*20%),5)</f>
        <v>40</v>
      </c>
    </row>
    <row r="37" spans="1:11">
      <c r="B37" s="26" t="s">
        <v>31</v>
      </c>
      <c r="F37" s="23">
        <f>F36*H33</f>
        <v>0</v>
      </c>
    </row>
    <row r="38" spans="1:11">
      <c r="B38" s="26" t="s">
        <v>32</v>
      </c>
      <c r="F38" s="23">
        <f>SUM(F35+F37)</f>
        <v>200</v>
      </c>
    </row>
    <row r="39" spans="1:11">
      <c r="B39" s="26" t="s">
        <v>33</v>
      </c>
      <c r="F39" s="23">
        <f>F38*$H$7</f>
        <v>40</v>
      </c>
    </row>
    <row r="40" spans="1:11">
      <c r="A40" s="17"/>
      <c r="B40" s="26" t="s">
        <v>34</v>
      </c>
      <c r="F40" s="23">
        <f>ROUND(SUM(F38+F39),5)</f>
        <v>240</v>
      </c>
      <c r="G40" s="26"/>
    </row>
    <row r="41" spans="1:11">
      <c r="A41" s="17"/>
      <c r="B41" s="26" t="s">
        <v>173</v>
      </c>
      <c r="F41" s="23">
        <f>ROUND(F40-(F40*0.5),5)</f>
        <v>120</v>
      </c>
      <c r="G41" s="26"/>
    </row>
    <row r="42" spans="1:11">
      <c r="B42" s="1" t="s">
        <v>27</v>
      </c>
      <c r="F42" s="20">
        <f>ROUND(F41,2)</f>
        <v>120</v>
      </c>
      <c r="J42" s="30"/>
    </row>
    <row r="43" spans="1:11">
      <c r="B43" s="1" t="s">
        <v>35</v>
      </c>
      <c r="F43" s="31">
        <f>ROUND(F42,0)</f>
        <v>120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179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 ht="13.5" thickBot="1">
      <c r="A46" s="35"/>
    </row>
    <row r="47" spans="1:11" ht="51">
      <c r="C47" s="80" t="s">
        <v>36</v>
      </c>
      <c r="D47" s="81" t="s">
        <v>37</v>
      </c>
      <c r="E47" s="81" t="s">
        <v>38</v>
      </c>
      <c r="F47" s="82" t="s">
        <v>39</v>
      </c>
      <c r="G47" s="82" t="s">
        <v>40</v>
      </c>
      <c r="H47" s="83" t="s">
        <v>41</v>
      </c>
      <c r="I47" s="83" t="s">
        <v>174</v>
      </c>
      <c r="J47" s="82" t="s">
        <v>42</v>
      </c>
      <c r="K47" s="84" t="s">
        <v>43</v>
      </c>
    </row>
    <row r="48" spans="1:11">
      <c r="C48" s="85" t="s">
        <v>159</v>
      </c>
      <c r="D48" s="42">
        <f>IF(C48&lt;&gt;"",VLOOKUP(C48,Maggiorazioni!$A$5:$B$114,2,FALSE),0)</f>
        <v>0.2</v>
      </c>
      <c r="E48" s="43">
        <v>1</v>
      </c>
      <c r="F48" s="44">
        <f t="shared" ref="F48" si="2">IF(AND(C48&lt;&gt;"",E48&gt;0),IF($H$20*20%&gt;200,200,$H$20*20%),0)</f>
        <v>40</v>
      </c>
      <c r="G48" s="44">
        <f t="shared" ref="G48" si="3">(F48*E48)</f>
        <v>40</v>
      </c>
      <c r="H48" s="44">
        <f>ROUND((G48*D48+G48),5)</f>
        <v>48</v>
      </c>
      <c r="I48" s="44">
        <f>H48-(H48*0.5)</f>
        <v>24</v>
      </c>
      <c r="J48" s="45">
        <f>ROUND(I48,2)</f>
        <v>24</v>
      </c>
      <c r="K48" s="86">
        <f t="shared" ref="K48" si="4">ROUND(J48,0)</f>
        <v>24</v>
      </c>
    </row>
    <row r="49" spans="3:11">
      <c r="C49" s="85" t="s">
        <v>70</v>
      </c>
      <c r="D49" s="42">
        <f>IF(C49&lt;&gt;"",VLOOKUP(C49,Maggiorazioni!$A$5:$B$114,2,FALSE),0)</f>
        <v>0.2</v>
      </c>
      <c r="E49" s="43">
        <v>10</v>
      </c>
      <c r="F49" s="44">
        <f t="shared" ref="F49:F59" si="5">IF(AND(C49&lt;&gt;"",E49&gt;0),IF($H$20*20%&gt;200,200,$H$20*20%),0)</f>
        <v>40</v>
      </c>
      <c r="G49" s="44">
        <f t="shared" ref="G49:G59" si="6">(F49*E49)</f>
        <v>400</v>
      </c>
      <c r="H49" s="44">
        <f t="shared" ref="H49:H59" si="7">ROUND((G49*D49+G49),5)</f>
        <v>480</v>
      </c>
      <c r="I49" s="44">
        <f t="shared" ref="I49:I60" si="8">H49-(H49*0.5)</f>
        <v>240</v>
      </c>
      <c r="J49" s="45">
        <f t="shared" ref="J49:J60" si="9">ROUND(I49,2)</f>
        <v>240</v>
      </c>
      <c r="K49" s="86">
        <f t="shared" ref="K49:K59" si="10">ROUND(J49,0)</f>
        <v>240</v>
      </c>
    </row>
    <row r="50" spans="3:11">
      <c r="C50" s="85" t="s">
        <v>100</v>
      </c>
      <c r="D50" s="42">
        <f>IF(C50&lt;&gt;"",VLOOKUP(C50,Maggiorazioni!$A$5:$B$114,2,FALSE),0)</f>
        <v>0.2</v>
      </c>
      <c r="E50" s="43">
        <v>3</v>
      </c>
      <c r="F50" s="44">
        <f t="shared" si="5"/>
        <v>40</v>
      </c>
      <c r="G50" s="44">
        <f t="shared" si="6"/>
        <v>120</v>
      </c>
      <c r="H50" s="44">
        <f t="shared" si="7"/>
        <v>144</v>
      </c>
      <c r="I50" s="44">
        <f t="shared" si="8"/>
        <v>72</v>
      </c>
      <c r="J50" s="45">
        <f t="shared" si="9"/>
        <v>72</v>
      </c>
      <c r="K50" s="86">
        <f t="shared" si="10"/>
        <v>72</v>
      </c>
    </row>
    <row r="51" spans="3:11">
      <c r="C51" s="85"/>
      <c r="D51" s="42">
        <f>IF(C51&lt;&gt;"",VLOOKUP(C51,Maggiorazioni!$A$5:$B$114,2,FALSE),0)</f>
        <v>0</v>
      </c>
      <c r="E51" s="43"/>
      <c r="F51" s="44">
        <f t="shared" si="5"/>
        <v>0</v>
      </c>
      <c r="G51" s="44">
        <f t="shared" si="6"/>
        <v>0</v>
      </c>
      <c r="H51" s="44">
        <f t="shared" si="7"/>
        <v>0</v>
      </c>
      <c r="I51" s="44">
        <f t="shared" si="8"/>
        <v>0</v>
      </c>
      <c r="J51" s="45">
        <f t="shared" si="9"/>
        <v>0</v>
      </c>
      <c r="K51" s="86">
        <f t="shared" si="10"/>
        <v>0</v>
      </c>
    </row>
    <row r="52" spans="3:11">
      <c r="C52" s="85"/>
      <c r="D52" s="42">
        <f>IF(C52&lt;&gt;"",VLOOKUP(C52,Maggiorazioni!$A$5:$B$114,2,FALSE),0)</f>
        <v>0</v>
      </c>
      <c r="E52" s="43"/>
      <c r="F52" s="44">
        <f t="shared" si="5"/>
        <v>0</v>
      </c>
      <c r="G52" s="44">
        <f t="shared" si="6"/>
        <v>0</v>
      </c>
      <c r="H52" s="44">
        <f t="shared" si="7"/>
        <v>0</v>
      </c>
      <c r="I52" s="44">
        <f t="shared" si="8"/>
        <v>0</v>
      </c>
      <c r="J52" s="45">
        <f t="shared" si="9"/>
        <v>0</v>
      </c>
      <c r="K52" s="86">
        <f t="shared" si="10"/>
        <v>0</v>
      </c>
    </row>
    <row r="53" spans="3:11">
      <c r="C53" s="85"/>
      <c r="D53" s="42">
        <f>IF(C53&lt;&gt;"",VLOOKUP(C53,Maggiorazioni!$A$5:$B$114,2,FALSE),0)</f>
        <v>0</v>
      </c>
      <c r="E53" s="43"/>
      <c r="F53" s="44">
        <f t="shared" si="5"/>
        <v>0</v>
      </c>
      <c r="G53" s="44">
        <f t="shared" si="6"/>
        <v>0</v>
      </c>
      <c r="H53" s="44">
        <f t="shared" si="7"/>
        <v>0</v>
      </c>
      <c r="I53" s="44">
        <f t="shared" si="8"/>
        <v>0</v>
      </c>
      <c r="J53" s="45">
        <f t="shared" si="9"/>
        <v>0</v>
      </c>
      <c r="K53" s="86">
        <f t="shared" si="10"/>
        <v>0</v>
      </c>
    </row>
    <row r="54" spans="3:11">
      <c r="C54" s="85"/>
      <c r="D54" s="42">
        <f>IF(C54&lt;&gt;"",VLOOKUP(C54,Maggiorazioni!$A$5:$B$114,2,FALSE),0)</f>
        <v>0</v>
      </c>
      <c r="E54" s="43"/>
      <c r="F54" s="44">
        <f t="shared" si="5"/>
        <v>0</v>
      </c>
      <c r="G54" s="44">
        <f t="shared" si="6"/>
        <v>0</v>
      </c>
      <c r="H54" s="44">
        <f t="shared" si="7"/>
        <v>0</v>
      </c>
      <c r="I54" s="44">
        <f t="shared" si="8"/>
        <v>0</v>
      </c>
      <c r="J54" s="45">
        <f t="shared" si="9"/>
        <v>0</v>
      </c>
      <c r="K54" s="86">
        <f t="shared" si="10"/>
        <v>0</v>
      </c>
    </row>
    <row r="55" spans="3:11">
      <c r="C55" s="85"/>
      <c r="D55" s="42">
        <f>IF(C55&lt;&gt;"",VLOOKUP(C55,Maggiorazioni!$A$5:$B$114,2,FALSE),0)</f>
        <v>0</v>
      </c>
      <c r="E55" s="43"/>
      <c r="F55" s="44">
        <f t="shared" si="5"/>
        <v>0</v>
      </c>
      <c r="G55" s="44">
        <f t="shared" si="6"/>
        <v>0</v>
      </c>
      <c r="H55" s="44">
        <f t="shared" si="7"/>
        <v>0</v>
      </c>
      <c r="I55" s="44">
        <f t="shared" si="8"/>
        <v>0</v>
      </c>
      <c r="J55" s="45">
        <f t="shared" si="9"/>
        <v>0</v>
      </c>
      <c r="K55" s="86">
        <f t="shared" si="10"/>
        <v>0</v>
      </c>
    </row>
    <row r="56" spans="3:11">
      <c r="C56" s="85"/>
      <c r="D56" s="42">
        <f>IF(C56&lt;&gt;"",VLOOKUP(C56,Maggiorazioni!$A$5:$B$114,2,FALSE),0)</f>
        <v>0</v>
      </c>
      <c r="E56" s="43"/>
      <c r="F56" s="44">
        <f t="shared" si="5"/>
        <v>0</v>
      </c>
      <c r="G56" s="44">
        <f t="shared" si="6"/>
        <v>0</v>
      </c>
      <c r="H56" s="44">
        <f t="shared" si="7"/>
        <v>0</v>
      </c>
      <c r="I56" s="44">
        <f t="shared" si="8"/>
        <v>0</v>
      </c>
      <c r="J56" s="45">
        <f t="shared" si="9"/>
        <v>0</v>
      </c>
      <c r="K56" s="86">
        <f t="shared" si="10"/>
        <v>0</v>
      </c>
    </row>
    <row r="57" spans="3:11">
      <c r="C57" s="85"/>
      <c r="D57" s="42">
        <f>IF(C57&lt;&gt;"",VLOOKUP(C57,Maggiorazioni!$A$5:$B$114,2,FALSE),0)</f>
        <v>0</v>
      </c>
      <c r="E57" s="43"/>
      <c r="F57" s="44">
        <f t="shared" si="5"/>
        <v>0</v>
      </c>
      <c r="G57" s="44">
        <f t="shared" si="6"/>
        <v>0</v>
      </c>
      <c r="H57" s="44">
        <f t="shared" si="7"/>
        <v>0</v>
      </c>
      <c r="I57" s="44">
        <f t="shared" si="8"/>
        <v>0</v>
      </c>
      <c r="J57" s="45">
        <f t="shared" si="9"/>
        <v>0</v>
      </c>
      <c r="K57" s="86">
        <f t="shared" si="10"/>
        <v>0</v>
      </c>
    </row>
    <row r="58" spans="3:11">
      <c r="C58" s="85"/>
      <c r="D58" s="42">
        <f>IF(C58&lt;&gt;"",VLOOKUP(C58,Maggiorazioni!$A$5:$B$114,2,FALSE),0)</f>
        <v>0</v>
      </c>
      <c r="E58" s="43"/>
      <c r="F58" s="44">
        <f t="shared" si="5"/>
        <v>0</v>
      </c>
      <c r="G58" s="44">
        <f t="shared" si="6"/>
        <v>0</v>
      </c>
      <c r="H58" s="44">
        <f t="shared" si="7"/>
        <v>0</v>
      </c>
      <c r="I58" s="44">
        <f t="shared" si="8"/>
        <v>0</v>
      </c>
      <c r="J58" s="45">
        <f t="shared" si="9"/>
        <v>0</v>
      </c>
      <c r="K58" s="86">
        <f t="shared" si="10"/>
        <v>0</v>
      </c>
    </row>
    <row r="59" spans="3:11">
      <c r="C59" s="85"/>
      <c r="D59" s="42">
        <f>IF(C59&lt;&gt;"",VLOOKUP(C59,Maggiorazioni!$A$5:$B$114,2,FALSE),0)</f>
        <v>0</v>
      </c>
      <c r="E59" s="43"/>
      <c r="F59" s="44">
        <f t="shared" si="5"/>
        <v>0</v>
      </c>
      <c r="G59" s="44">
        <f t="shared" si="6"/>
        <v>0</v>
      </c>
      <c r="H59" s="44">
        <f t="shared" si="7"/>
        <v>0</v>
      </c>
      <c r="I59" s="44">
        <f t="shared" si="8"/>
        <v>0</v>
      </c>
      <c r="J59" s="45">
        <f t="shared" si="9"/>
        <v>0</v>
      </c>
      <c r="K59" s="86">
        <f t="shared" si="10"/>
        <v>0</v>
      </c>
    </row>
    <row r="60" spans="3:11" ht="13.5" thickBot="1">
      <c r="C60" s="87"/>
      <c r="D60" s="69">
        <f>IF(C60&lt;&gt;"",VLOOKUP(C60,Maggiorazioni!$A$5:$B$114,2,FALSE),0)</f>
        <v>0</v>
      </c>
      <c r="E60" s="88"/>
      <c r="F60" s="70">
        <f t="shared" ref="F60" si="11">IF(AND(C60&lt;&gt;"",E60&gt;0),IF($H$20*20%&gt;200,200,$H$20*20%),0)</f>
        <v>0</v>
      </c>
      <c r="G60" s="70">
        <f t="shared" ref="G60" si="12">(F60*E60)</f>
        <v>0</v>
      </c>
      <c r="H60" s="70">
        <f t="shared" ref="H60" si="13">ROUND((G60*D60+G60),5)</f>
        <v>0</v>
      </c>
      <c r="I60" s="70">
        <f t="shared" si="8"/>
        <v>0</v>
      </c>
      <c r="J60" s="71">
        <f t="shared" si="9"/>
        <v>0</v>
      </c>
      <c r="K60" s="89">
        <f t="shared" ref="K60" si="14">ROUND(J60,0)</f>
        <v>0</v>
      </c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abSelected="1" topLeftCell="A49" workbookViewId="0">
      <selection activeCell="A42" sqref="A42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90" t="s">
        <v>175</v>
      </c>
      <c r="B1" s="90"/>
      <c r="C1" s="90"/>
      <c r="D1" s="90"/>
      <c r="E1" s="90"/>
      <c r="F1" s="90"/>
      <c r="G1" s="90"/>
      <c r="H1" s="90"/>
    </row>
    <row r="2" spans="1:256" s="3" customFormat="1" ht="18" customHeight="1" thickBot="1">
      <c r="A2" s="91" t="s">
        <v>169</v>
      </c>
      <c r="B2" s="91"/>
      <c r="C2" s="91"/>
      <c r="D2" s="91"/>
      <c r="E2" s="91"/>
      <c r="F2" s="91"/>
      <c r="G2" s="91"/>
      <c r="H2" s="91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>
        <v>44</v>
      </c>
    </row>
    <row r="6" spans="1:256" ht="18" customHeight="1">
      <c r="G6" s="6" t="s">
        <v>2</v>
      </c>
      <c r="H6" s="9" t="s">
        <v>70</v>
      </c>
    </row>
    <row r="7" spans="1:256" ht="18" customHeight="1">
      <c r="G7" s="6" t="s">
        <v>4</v>
      </c>
      <c r="H7" s="10">
        <f>IF(H6&lt;&gt;"",(VLOOKUP($H$6,Maggiorazioni!$D$5:$E$114,2,FALSE)),0)</f>
        <v>0.2</v>
      </c>
    </row>
    <row r="8" spans="1:256" ht="18" customHeight="1">
      <c r="G8" s="6"/>
      <c r="H8" s="10"/>
    </row>
    <row r="9" spans="1:256">
      <c r="A9" s="14" t="s">
        <v>48</v>
      </c>
      <c r="IV9"/>
    </row>
    <row r="10" spans="1:256">
      <c r="IV10"/>
    </row>
    <row r="11" spans="1:256">
      <c r="A11" s="52"/>
      <c r="B11" s="52" t="s">
        <v>49</v>
      </c>
      <c r="F11" s="26"/>
      <c r="G11" s="26"/>
      <c r="H11" s="23">
        <v>44</v>
      </c>
      <c r="I11" s="27" t="s">
        <v>22</v>
      </c>
    </row>
    <row r="12" spans="1:256">
      <c r="A12" s="52"/>
      <c r="B12" s="52" t="s">
        <v>166</v>
      </c>
      <c r="F12" s="26"/>
      <c r="G12" s="26"/>
      <c r="H12" s="23">
        <v>100</v>
      </c>
      <c r="I12" s="27" t="s">
        <v>22</v>
      </c>
    </row>
    <row r="13" spans="1:256">
      <c r="A13" s="52"/>
      <c r="B13" s="52" t="s">
        <v>51</v>
      </c>
      <c r="F13" s="26"/>
      <c r="G13" s="26"/>
      <c r="H13" s="23">
        <v>100</v>
      </c>
      <c r="I13" s="27" t="s">
        <v>22</v>
      </c>
    </row>
    <row r="14" spans="1:256">
      <c r="A14" s="52"/>
      <c r="B14" s="52" t="s">
        <v>50</v>
      </c>
      <c r="F14" s="26"/>
      <c r="G14" s="26"/>
      <c r="H14" s="23">
        <v>100</v>
      </c>
      <c r="I14" s="27" t="s">
        <v>22</v>
      </c>
    </row>
    <row r="15" spans="1:256">
      <c r="A15" s="52"/>
      <c r="B15" s="52" t="s">
        <v>168</v>
      </c>
      <c r="F15" s="26"/>
      <c r="G15" s="26"/>
      <c r="H15" s="23">
        <v>50</v>
      </c>
      <c r="I15" s="27" t="s">
        <v>22</v>
      </c>
    </row>
    <row r="16" spans="1:256">
      <c r="A16" s="52"/>
      <c r="B16" s="52" t="s">
        <v>52</v>
      </c>
      <c r="F16" s="26"/>
      <c r="G16" s="26"/>
      <c r="H16" s="23">
        <v>55</v>
      </c>
      <c r="I16" s="27" t="s">
        <v>22</v>
      </c>
    </row>
    <row r="17" spans="1:14">
      <c r="A17" s="52"/>
      <c r="B17" s="52" t="s">
        <v>53</v>
      </c>
      <c r="F17" s="26"/>
      <c r="G17" s="26"/>
      <c r="H17" s="23">
        <v>55</v>
      </c>
      <c r="I17" s="27" t="s">
        <v>22</v>
      </c>
    </row>
    <row r="18" spans="1:14">
      <c r="A18" s="52"/>
      <c r="B18" s="52" t="s">
        <v>167</v>
      </c>
      <c r="F18" s="26"/>
      <c r="G18" s="26"/>
      <c r="H18" s="23">
        <v>15</v>
      </c>
      <c r="I18" s="27" t="s">
        <v>22</v>
      </c>
    </row>
    <row r="19" spans="1:14">
      <c r="F19" s="26"/>
      <c r="G19" s="26"/>
      <c r="H19" s="21"/>
    </row>
    <row r="20" spans="1:14">
      <c r="A20" s="28" t="s">
        <v>23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24</v>
      </c>
      <c r="F22" s="23">
        <f>H5</f>
        <v>44</v>
      </c>
    </row>
    <row r="23" spans="1:14">
      <c r="A23" s="17"/>
      <c r="B23" s="26" t="s">
        <v>25</v>
      </c>
      <c r="F23" s="23">
        <f>$H$7*F22</f>
        <v>8.8000000000000007</v>
      </c>
      <c r="G23" s="26"/>
    </row>
    <row r="24" spans="1:14">
      <c r="A24" s="17"/>
      <c r="B24" s="26" t="s">
        <v>26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27</v>
      </c>
      <c r="F25" s="20">
        <f>ROUND(F24,2)</f>
        <v>52.8</v>
      </c>
    </row>
    <row r="26" spans="1:14">
      <c r="B26" s="1" t="s">
        <v>35</v>
      </c>
      <c r="F26" s="31">
        <f>ROUND(F25,0)</f>
        <v>53</v>
      </c>
      <c r="G26" s="32" t="s">
        <v>29</v>
      </c>
      <c r="H26" s="33"/>
    </row>
    <row r="27" spans="1:14">
      <c r="F27" s="26"/>
      <c r="G27" s="26"/>
      <c r="H27" s="53"/>
    </row>
    <row r="28" spans="1:14">
      <c r="A28" s="28" t="s">
        <v>180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178</v>
      </c>
      <c r="H30" s="9">
        <v>0</v>
      </c>
    </row>
    <row r="32" spans="1:14">
      <c r="A32" s="17"/>
      <c r="B32" s="26" t="s">
        <v>24</v>
      </c>
      <c r="F32" s="23">
        <f>H5</f>
        <v>44</v>
      </c>
    </row>
    <row r="33" spans="1:10">
      <c r="A33" s="17"/>
      <c r="B33" s="26" t="s">
        <v>30</v>
      </c>
      <c r="F33" s="23">
        <f>ROUND(IF(H5&lt;&gt;H17,IF(F32*20%&gt;200,200,IF(H5&lt;&gt;H18,H5,0)*20%),H17),5)</f>
        <v>8.8000000000000007</v>
      </c>
    </row>
    <row r="34" spans="1:10">
      <c r="B34" s="26" t="s">
        <v>31</v>
      </c>
      <c r="F34" s="23">
        <f>F33*H30</f>
        <v>0</v>
      </c>
    </row>
    <row r="35" spans="1:10" ht="11.25" customHeight="1">
      <c r="B35" s="26" t="s">
        <v>32</v>
      </c>
      <c r="F35" s="23">
        <f>IF(H5&lt;&gt;H17,SUM(F32+F34),F34)</f>
        <v>44</v>
      </c>
    </row>
    <row r="36" spans="1:10">
      <c r="B36" s="26" t="s">
        <v>33</v>
      </c>
      <c r="F36" s="23">
        <f>F35*$H$7</f>
        <v>8.8000000000000007</v>
      </c>
    </row>
    <row r="37" spans="1:10">
      <c r="A37" s="17"/>
      <c r="B37" s="26" t="s">
        <v>34</v>
      </c>
      <c r="F37" s="23">
        <f>ROUND(SUM(F35+F36),5)</f>
        <v>52.8</v>
      </c>
      <c r="G37" s="26"/>
    </row>
    <row r="38" spans="1:10">
      <c r="B38" s="1" t="s">
        <v>27</v>
      </c>
      <c r="F38" s="20">
        <f>ROUND(F37,2)</f>
        <v>52.8</v>
      </c>
    </row>
    <row r="39" spans="1:10">
      <c r="B39" s="1" t="s">
        <v>35</v>
      </c>
      <c r="F39" s="31">
        <f>ROUND(F38,0)</f>
        <v>53</v>
      </c>
      <c r="G39" s="32" t="s">
        <v>29</v>
      </c>
      <c r="H39" s="33"/>
    </row>
    <row r="41" spans="1:10">
      <c r="A41" s="28" t="s">
        <v>181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36</v>
      </c>
      <c r="D43" s="37" t="s">
        <v>37</v>
      </c>
      <c r="E43" s="37" t="s">
        <v>38</v>
      </c>
      <c r="F43" s="38" t="s">
        <v>39</v>
      </c>
      <c r="G43" s="38" t="s">
        <v>40</v>
      </c>
      <c r="H43" s="39" t="s">
        <v>41</v>
      </c>
      <c r="I43" s="39" t="s">
        <v>27</v>
      </c>
      <c r="J43" s="40" t="s">
        <v>54</v>
      </c>
    </row>
    <row r="44" spans="1:10">
      <c r="C44" s="41" t="s">
        <v>70</v>
      </c>
      <c r="D44" s="42">
        <v>0.2</v>
      </c>
      <c r="E44" s="43">
        <v>3</v>
      </c>
      <c r="F44" s="44">
        <f>IF(AND(C44&lt;&gt;"",E44&gt;0),IF($H$5*20%&gt;200,200,IF($H$5&lt;&gt;$H$18,$H$5,0)*20%),0)</f>
        <v>8.8000000000000007</v>
      </c>
      <c r="G44" s="44">
        <f t="shared" ref="G44:G56" si="0">(F44*E44)</f>
        <v>26.400000000000002</v>
      </c>
      <c r="H44" s="44">
        <f>ROUND((G44*D44+G44),5)</f>
        <v>31.68</v>
      </c>
      <c r="I44" s="20">
        <f>ROUND(H44,2)</f>
        <v>31.68</v>
      </c>
      <c r="J44" s="46">
        <f t="shared" ref="J44:J56" si="1">ROUND(I44,0)</f>
        <v>32</v>
      </c>
    </row>
    <row r="45" spans="1:10">
      <c r="C45" s="41" t="s">
        <v>159</v>
      </c>
      <c r="D45" s="42">
        <v>0.2</v>
      </c>
      <c r="E45" s="43">
        <v>2</v>
      </c>
      <c r="F45" s="44">
        <f>IF(AND(C45&lt;&gt;"",E45&gt;0),IF($H$5*20%&gt;200,200,IF($H$5&lt;&gt;$H$18,$H$5,0)*20%),0)</f>
        <v>8.8000000000000007</v>
      </c>
      <c r="G45" s="44">
        <f t="shared" si="0"/>
        <v>17.600000000000001</v>
      </c>
      <c r="H45" s="44">
        <f>ROUND((G45*D45+G45),5)</f>
        <v>21.12</v>
      </c>
      <c r="I45" s="20">
        <f t="shared" ref="I45:I56" si="2">ROUND(H45,2)</f>
        <v>21.12</v>
      </c>
      <c r="J45" s="46">
        <f t="shared" si="1"/>
        <v>21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3">IF(AND(C46&lt;&gt;"",E46&gt;0),IF($H$5*20%&gt;200,200,IF($H$5&lt;&gt;$H$18,$H$5,0)*20%),0)</f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2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3"/>
        <v>0</v>
      </c>
      <c r="G47" s="44">
        <f t="shared" si="0"/>
        <v>0</v>
      </c>
      <c r="H47" s="44">
        <f t="shared" si="4"/>
        <v>0</v>
      </c>
      <c r="I47" s="20">
        <f t="shared" si="2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3"/>
        <v>0</v>
      </c>
      <c r="G48" s="44">
        <f t="shared" si="0"/>
        <v>0</v>
      </c>
      <c r="H48" s="44">
        <f t="shared" si="4"/>
        <v>0</v>
      </c>
      <c r="I48" s="20">
        <f t="shared" si="2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3"/>
        <v>0</v>
      </c>
      <c r="G49" s="44">
        <f t="shared" si="0"/>
        <v>0</v>
      </c>
      <c r="H49" s="44">
        <f t="shared" si="4"/>
        <v>0</v>
      </c>
      <c r="I49" s="20">
        <f t="shared" si="2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3"/>
        <v>0</v>
      </c>
      <c r="G50" s="44">
        <f t="shared" si="0"/>
        <v>0</v>
      </c>
      <c r="H50" s="44">
        <f t="shared" si="4"/>
        <v>0</v>
      </c>
      <c r="I50" s="20">
        <f t="shared" si="2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3"/>
        <v>0</v>
      </c>
      <c r="G51" s="44">
        <f t="shared" si="0"/>
        <v>0</v>
      </c>
      <c r="H51" s="44">
        <f t="shared" si="4"/>
        <v>0</v>
      </c>
      <c r="I51" s="20">
        <f t="shared" si="2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3"/>
        <v>0</v>
      </c>
      <c r="G52" s="44">
        <f t="shared" si="0"/>
        <v>0</v>
      </c>
      <c r="H52" s="44">
        <f t="shared" si="4"/>
        <v>0</v>
      </c>
      <c r="I52" s="20">
        <f t="shared" si="2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3"/>
        <v>0</v>
      </c>
      <c r="G53" s="44">
        <f t="shared" si="0"/>
        <v>0</v>
      </c>
      <c r="H53" s="44">
        <f t="shared" si="4"/>
        <v>0</v>
      </c>
      <c r="I53" s="20">
        <f t="shared" si="2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3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2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3"/>
        <v>0</v>
      </c>
      <c r="G55" s="44">
        <f t="shared" si="0"/>
        <v>0</v>
      </c>
      <c r="H55" s="44">
        <f t="shared" si="5"/>
        <v>0</v>
      </c>
      <c r="I55" s="20">
        <f t="shared" si="2"/>
        <v>0</v>
      </c>
      <c r="J55" s="47">
        <f t="shared" si="1"/>
        <v>0</v>
      </c>
    </row>
    <row r="56" spans="3:10" ht="13.5" thickBot="1">
      <c r="C56" s="48"/>
      <c r="D56" s="69">
        <f>IF(C56&lt;&gt;"",VLOOKUP(C56,Maggiorazioni!$D$5:$E$114,2,FALSE),0)</f>
        <v>0</v>
      </c>
      <c r="E56" s="49"/>
      <c r="F56" s="70">
        <f t="shared" si="3"/>
        <v>0</v>
      </c>
      <c r="G56" s="50">
        <f t="shared" si="0"/>
        <v>0</v>
      </c>
      <c r="H56" s="50">
        <f t="shared" si="5"/>
        <v>0</v>
      </c>
      <c r="I56" s="71">
        <f t="shared" si="2"/>
        <v>0</v>
      </c>
      <c r="J56" s="51">
        <f t="shared" si="1"/>
        <v>0</v>
      </c>
    </row>
  </sheetData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7"/>
  <sheetViews>
    <sheetView topLeftCell="A97" workbookViewId="0"/>
  </sheetViews>
  <sheetFormatPr defaultRowHeight="15"/>
  <cols>
    <col min="1" max="1" width="16.5703125" style="54" customWidth="1"/>
    <col min="2" max="2" width="16.5703125" style="55" customWidth="1"/>
    <col min="3" max="3" width="7.5703125" style="55" customWidth="1"/>
    <col min="4" max="4" width="16.5703125" style="55" customWidth="1"/>
    <col min="5" max="5" width="16.5703125" customWidth="1"/>
    <col min="6" max="6" width="15.85546875" customWidth="1"/>
    <col min="7" max="7" width="12.7109375" style="79" bestFit="1" customWidth="1"/>
    <col min="8" max="8" width="14.7109375" style="79" bestFit="1" customWidth="1"/>
    <col min="9" max="9" width="11.85546875" style="79" bestFit="1" customWidth="1"/>
    <col min="10" max="10" width="13.28515625" style="79" bestFit="1" customWidth="1"/>
  </cols>
  <sheetData>
    <row r="2" spans="1:10" s="58" customFormat="1" ht="18">
      <c r="A2" s="56" t="s">
        <v>55</v>
      </c>
      <c r="B2" s="57"/>
      <c r="C2" s="57"/>
      <c r="D2" s="57"/>
      <c r="G2" s="78"/>
      <c r="H2" s="78"/>
      <c r="I2" s="78"/>
      <c r="J2" s="78"/>
    </row>
    <row r="4" spans="1:10">
      <c r="A4" s="59" t="s">
        <v>56</v>
      </c>
      <c r="B4" s="60" t="s">
        <v>57</v>
      </c>
      <c r="C4" s="61"/>
      <c r="D4" s="59" t="s">
        <v>56</v>
      </c>
      <c r="E4" s="60" t="s">
        <v>58</v>
      </c>
    </row>
    <row r="5" spans="1:10">
      <c r="A5" s="79" t="s">
        <v>60</v>
      </c>
      <c r="B5" s="63">
        <v>0.2</v>
      </c>
      <c r="C5" s="64"/>
      <c r="D5" s="62" t="s">
        <v>60</v>
      </c>
      <c r="E5" s="63">
        <v>0.2</v>
      </c>
    </row>
    <row r="6" spans="1:10">
      <c r="A6" s="79" t="s">
        <v>59</v>
      </c>
      <c r="B6" s="63">
        <v>0.2</v>
      </c>
      <c r="C6" s="64"/>
      <c r="D6" s="62" t="s">
        <v>59</v>
      </c>
      <c r="E6" s="63">
        <v>0.2</v>
      </c>
    </row>
    <row r="7" spans="1:10">
      <c r="A7" s="79" t="s">
        <v>61</v>
      </c>
      <c r="B7" s="63">
        <v>0.2</v>
      </c>
      <c r="C7" s="64"/>
      <c r="D7" s="62" t="s">
        <v>61</v>
      </c>
      <c r="E7" s="63">
        <v>0.2</v>
      </c>
    </row>
    <row r="8" spans="1:10">
      <c r="A8" s="79" t="s">
        <v>62</v>
      </c>
      <c r="B8" s="63">
        <v>0.2</v>
      </c>
      <c r="C8" s="64"/>
      <c r="D8" s="62" t="s">
        <v>62</v>
      </c>
      <c r="E8" s="63">
        <v>0.2</v>
      </c>
    </row>
    <row r="9" spans="1:10">
      <c r="A9" s="79" t="s">
        <v>63</v>
      </c>
      <c r="B9" s="63">
        <v>0.2</v>
      </c>
      <c r="C9" s="64"/>
      <c r="D9" s="62" t="s">
        <v>63</v>
      </c>
      <c r="E9" s="63">
        <v>0.2</v>
      </c>
    </row>
    <row r="10" spans="1:10">
      <c r="A10" s="79" t="s">
        <v>64</v>
      </c>
      <c r="B10" s="63">
        <v>0.2</v>
      </c>
      <c r="C10" s="64"/>
      <c r="D10" s="62" t="s">
        <v>64</v>
      </c>
      <c r="E10" s="63">
        <v>0.2</v>
      </c>
    </row>
    <row r="11" spans="1:10">
      <c r="A11" s="79" t="s">
        <v>65</v>
      </c>
      <c r="B11" s="63">
        <v>0.2</v>
      </c>
      <c r="C11" s="64"/>
      <c r="D11" s="62" t="s">
        <v>65</v>
      </c>
      <c r="E11" s="63">
        <v>0.2</v>
      </c>
    </row>
    <row r="12" spans="1:10">
      <c r="A12" s="79" t="s">
        <v>66</v>
      </c>
      <c r="B12" s="63">
        <v>0.2</v>
      </c>
      <c r="C12" s="64"/>
      <c r="D12" s="62" t="s">
        <v>66</v>
      </c>
      <c r="E12" s="63">
        <v>0.2</v>
      </c>
    </row>
    <row r="13" spans="1:10">
      <c r="A13" s="79" t="s">
        <v>67</v>
      </c>
      <c r="B13" s="63">
        <v>0.2</v>
      </c>
      <c r="C13" s="64"/>
      <c r="D13" s="62" t="s">
        <v>67</v>
      </c>
      <c r="E13" s="63">
        <v>0.2</v>
      </c>
    </row>
    <row r="14" spans="1:10">
      <c r="A14" s="79" t="s">
        <v>68</v>
      </c>
      <c r="B14" s="63">
        <v>0.2</v>
      </c>
      <c r="C14" s="64"/>
      <c r="D14" s="62" t="s">
        <v>68</v>
      </c>
      <c r="E14" s="63">
        <v>0.2</v>
      </c>
    </row>
    <row r="15" spans="1:10">
      <c r="A15" s="79" t="s">
        <v>69</v>
      </c>
      <c r="B15" s="63">
        <v>0.2</v>
      </c>
      <c r="C15" s="64"/>
      <c r="D15" s="62" t="s">
        <v>69</v>
      </c>
      <c r="E15" s="63">
        <v>0.2</v>
      </c>
    </row>
    <row r="16" spans="1:10">
      <c r="A16" s="79" t="s">
        <v>70</v>
      </c>
      <c r="B16" s="63">
        <v>0.2</v>
      </c>
      <c r="C16" s="64"/>
      <c r="D16" s="62" t="s">
        <v>70</v>
      </c>
      <c r="E16" s="63">
        <v>0.2</v>
      </c>
    </row>
    <row r="17" spans="1:5">
      <c r="A17" s="79" t="s">
        <v>71</v>
      </c>
      <c r="B17" s="63">
        <v>0.2</v>
      </c>
      <c r="C17" s="64"/>
      <c r="D17" s="62" t="s">
        <v>71</v>
      </c>
      <c r="E17" s="63">
        <v>0.2</v>
      </c>
    </row>
    <row r="18" spans="1:5">
      <c r="A18" s="79" t="s">
        <v>72</v>
      </c>
      <c r="B18" s="63">
        <v>0.2</v>
      </c>
      <c r="C18" s="64"/>
      <c r="D18" s="62" t="s">
        <v>72</v>
      </c>
      <c r="E18" s="63">
        <v>0.2</v>
      </c>
    </row>
    <row r="19" spans="1:5">
      <c r="A19" s="79" t="s">
        <v>73</v>
      </c>
      <c r="B19" s="63">
        <v>0.2</v>
      </c>
      <c r="C19" s="64"/>
      <c r="D19" s="62" t="s">
        <v>73</v>
      </c>
      <c r="E19" s="63">
        <v>0.2</v>
      </c>
    </row>
    <row r="20" spans="1:5">
      <c r="A20" s="79" t="s">
        <v>74</v>
      </c>
      <c r="B20" s="63">
        <v>0.2</v>
      </c>
      <c r="C20" s="64"/>
      <c r="D20" s="62" t="s">
        <v>74</v>
      </c>
      <c r="E20" s="63">
        <v>0.2</v>
      </c>
    </row>
    <row r="21" spans="1:5">
      <c r="A21" s="79" t="s">
        <v>75</v>
      </c>
      <c r="B21" s="63">
        <v>0.2</v>
      </c>
      <c r="C21" s="64"/>
      <c r="D21" s="62" t="s">
        <v>75</v>
      </c>
      <c r="E21" s="63">
        <v>0.2</v>
      </c>
    </row>
    <row r="22" spans="1:5">
      <c r="A22" s="79" t="s">
        <v>76</v>
      </c>
      <c r="B22" s="63">
        <v>0.2</v>
      </c>
      <c r="C22" s="64"/>
      <c r="D22" s="62" t="s">
        <v>76</v>
      </c>
      <c r="E22" s="63">
        <v>0.2</v>
      </c>
    </row>
    <row r="23" spans="1:5">
      <c r="A23" s="79" t="s">
        <v>77</v>
      </c>
      <c r="B23" s="63">
        <v>0.2</v>
      </c>
      <c r="C23" s="64"/>
      <c r="D23" s="62" t="s">
        <v>77</v>
      </c>
      <c r="E23" s="63">
        <v>0.2</v>
      </c>
    </row>
    <row r="24" spans="1:5">
      <c r="A24" s="79" t="s">
        <v>78</v>
      </c>
      <c r="B24" s="63">
        <v>0.2</v>
      </c>
      <c r="C24" s="64"/>
      <c r="D24" s="62" t="s">
        <v>78</v>
      </c>
      <c r="E24" s="63">
        <v>0.2</v>
      </c>
    </row>
    <row r="25" spans="1:5">
      <c r="A25" s="79" t="s">
        <v>79</v>
      </c>
      <c r="B25" s="63">
        <v>0.2</v>
      </c>
      <c r="C25" s="64"/>
      <c r="D25" s="62" t="s">
        <v>79</v>
      </c>
      <c r="E25" s="63">
        <v>0.2</v>
      </c>
    </row>
    <row r="26" spans="1:5">
      <c r="A26" s="79" t="s">
        <v>80</v>
      </c>
      <c r="B26" s="63">
        <v>0.2</v>
      </c>
      <c r="C26" s="64"/>
      <c r="D26" s="62" t="s">
        <v>80</v>
      </c>
      <c r="E26" s="63">
        <v>0.2</v>
      </c>
    </row>
    <row r="27" spans="1:5">
      <c r="A27" s="79" t="s">
        <v>81</v>
      </c>
      <c r="B27" s="63">
        <v>0.2</v>
      </c>
      <c r="C27" s="64"/>
      <c r="D27" s="62" t="s">
        <v>81</v>
      </c>
      <c r="E27" s="63">
        <v>0.2</v>
      </c>
    </row>
    <row r="28" spans="1:5">
      <c r="A28" s="79" t="s">
        <v>82</v>
      </c>
      <c r="B28" s="63">
        <v>0.2</v>
      </c>
      <c r="C28" s="64"/>
      <c r="D28" s="62" t="s">
        <v>82</v>
      </c>
      <c r="E28" s="63">
        <v>0.2</v>
      </c>
    </row>
    <row r="29" spans="1:5">
      <c r="A29" s="79" t="s">
        <v>83</v>
      </c>
      <c r="B29" s="63">
        <v>0.2</v>
      </c>
      <c r="C29" s="64"/>
      <c r="D29" s="62" t="s">
        <v>83</v>
      </c>
      <c r="E29" s="63">
        <v>0.2</v>
      </c>
    </row>
    <row r="30" spans="1:5">
      <c r="A30" s="79" t="s">
        <v>84</v>
      </c>
      <c r="B30" s="63">
        <v>0.2</v>
      </c>
      <c r="C30" s="64"/>
      <c r="D30" s="62" t="s">
        <v>84</v>
      </c>
      <c r="E30" s="63">
        <v>0.2</v>
      </c>
    </row>
    <row r="31" spans="1:5">
      <c r="A31" s="79" t="s">
        <v>85</v>
      </c>
      <c r="B31" s="63">
        <v>0.2</v>
      </c>
      <c r="C31" s="64"/>
      <c r="D31" s="62" t="s">
        <v>85</v>
      </c>
      <c r="E31" s="63">
        <v>0.2</v>
      </c>
    </row>
    <row r="32" spans="1:5">
      <c r="A32" s="79" t="s">
        <v>86</v>
      </c>
      <c r="B32" s="63">
        <v>0.2</v>
      </c>
      <c r="C32" s="64"/>
      <c r="D32" s="62" t="s">
        <v>86</v>
      </c>
      <c r="E32" s="63">
        <v>0.2</v>
      </c>
    </row>
    <row r="33" spans="1:5">
      <c r="A33" s="79" t="s">
        <v>87</v>
      </c>
      <c r="B33" s="63">
        <v>0.2</v>
      </c>
      <c r="C33" s="64"/>
      <c r="D33" s="62" t="s">
        <v>87</v>
      </c>
      <c r="E33" s="63">
        <v>0.2</v>
      </c>
    </row>
    <row r="34" spans="1:5">
      <c r="A34" s="79" t="s">
        <v>88</v>
      </c>
      <c r="B34" s="63">
        <v>0.2</v>
      </c>
      <c r="C34" s="64"/>
      <c r="D34" s="62" t="s">
        <v>88</v>
      </c>
      <c r="E34" s="63">
        <v>0.2</v>
      </c>
    </row>
    <row r="35" spans="1:5">
      <c r="A35" s="79" t="s">
        <v>89</v>
      </c>
      <c r="B35" s="63">
        <v>0.2</v>
      </c>
      <c r="C35" s="64"/>
      <c r="D35" s="62" t="s">
        <v>89</v>
      </c>
      <c r="E35" s="63">
        <v>0.2</v>
      </c>
    </row>
    <row r="36" spans="1:5">
      <c r="A36" s="79" t="s">
        <v>90</v>
      </c>
      <c r="B36" s="63">
        <v>0.2</v>
      </c>
      <c r="C36" s="64"/>
      <c r="D36" s="62" t="s">
        <v>90</v>
      </c>
      <c r="E36" s="63">
        <v>0.2</v>
      </c>
    </row>
    <row r="37" spans="1:5">
      <c r="A37" s="79" t="s">
        <v>91</v>
      </c>
      <c r="B37" s="63">
        <v>0.2</v>
      </c>
      <c r="C37" s="64"/>
      <c r="D37" s="62" t="s">
        <v>91</v>
      </c>
      <c r="E37" s="63">
        <v>0.2</v>
      </c>
    </row>
    <row r="38" spans="1:5">
      <c r="A38" s="79" t="s">
        <v>92</v>
      </c>
      <c r="B38" s="63">
        <v>0.2</v>
      </c>
      <c r="C38" s="64"/>
      <c r="D38" s="62" t="s">
        <v>92</v>
      </c>
      <c r="E38" s="63">
        <v>0.2</v>
      </c>
    </row>
    <row r="39" spans="1:5">
      <c r="A39" s="79" t="s">
        <v>93</v>
      </c>
      <c r="B39" s="63">
        <v>0.2</v>
      </c>
      <c r="C39" s="64"/>
      <c r="D39" s="62" t="s">
        <v>93</v>
      </c>
      <c r="E39" s="63">
        <v>0.2</v>
      </c>
    </row>
    <row r="40" spans="1:5">
      <c r="A40" s="79" t="s">
        <v>94</v>
      </c>
      <c r="B40" s="63">
        <v>0.2</v>
      </c>
      <c r="C40" s="64"/>
      <c r="D40" s="62" t="s">
        <v>94</v>
      </c>
      <c r="E40" s="63">
        <v>0.2</v>
      </c>
    </row>
    <row r="41" spans="1:5">
      <c r="A41" s="79" t="s">
        <v>95</v>
      </c>
      <c r="B41" s="63">
        <v>0.2</v>
      </c>
      <c r="C41" s="64"/>
      <c r="D41" s="62" t="s">
        <v>95</v>
      </c>
      <c r="E41" s="63">
        <v>0.2</v>
      </c>
    </row>
    <row r="42" spans="1:5">
      <c r="A42" s="79" t="s">
        <v>96</v>
      </c>
      <c r="B42" s="63">
        <v>0.2</v>
      </c>
      <c r="C42" s="64"/>
      <c r="D42" s="62" t="s">
        <v>96</v>
      </c>
      <c r="E42" s="63">
        <v>0.2</v>
      </c>
    </row>
    <row r="43" spans="1:5">
      <c r="A43" s="79" t="s">
        <v>97</v>
      </c>
      <c r="B43" s="63">
        <v>0.2</v>
      </c>
      <c r="C43" s="64"/>
      <c r="D43" s="62" t="s">
        <v>97</v>
      </c>
      <c r="E43" s="63">
        <v>0.2</v>
      </c>
    </row>
    <row r="44" spans="1:5">
      <c r="A44" s="79" t="s">
        <v>98</v>
      </c>
      <c r="B44" s="63">
        <v>0.2</v>
      </c>
      <c r="C44" s="64"/>
      <c r="D44" s="62" t="s">
        <v>98</v>
      </c>
      <c r="E44" s="63">
        <v>0.2</v>
      </c>
    </row>
    <row r="45" spans="1:5">
      <c r="A45" s="79" t="s">
        <v>100</v>
      </c>
      <c r="B45" s="63">
        <v>0.2</v>
      </c>
      <c r="C45" s="64"/>
      <c r="D45" s="62" t="s">
        <v>100</v>
      </c>
      <c r="E45" s="63">
        <v>0.2</v>
      </c>
    </row>
    <row r="46" spans="1:5">
      <c r="A46" s="79" t="s">
        <v>101</v>
      </c>
      <c r="B46" s="63">
        <v>0.2</v>
      </c>
      <c r="C46" s="64"/>
      <c r="D46" s="62" t="s">
        <v>101</v>
      </c>
      <c r="E46" s="63">
        <v>0.2</v>
      </c>
    </row>
    <row r="47" spans="1:5">
      <c r="A47" s="79" t="s">
        <v>99</v>
      </c>
      <c r="B47" s="63">
        <v>0.2</v>
      </c>
      <c r="C47" s="64"/>
      <c r="D47" s="62" t="s">
        <v>99</v>
      </c>
      <c r="E47" s="63">
        <v>0.2</v>
      </c>
    </row>
    <row r="48" spans="1:5">
      <c r="A48" s="79" t="s">
        <v>102</v>
      </c>
      <c r="B48" s="63">
        <v>0.2</v>
      </c>
      <c r="C48" s="64"/>
      <c r="D48" s="62" t="s">
        <v>102</v>
      </c>
      <c r="E48" s="63">
        <v>0.2</v>
      </c>
    </row>
    <row r="49" spans="1:5">
      <c r="A49" s="79" t="s">
        <v>103</v>
      </c>
      <c r="B49" s="63">
        <v>0.2</v>
      </c>
      <c r="C49" s="64"/>
      <c r="D49" s="62" t="s">
        <v>103</v>
      </c>
      <c r="E49" s="63">
        <v>0.2</v>
      </c>
    </row>
    <row r="50" spans="1:5">
      <c r="A50" s="79" t="s">
        <v>104</v>
      </c>
      <c r="B50" s="63">
        <v>0.2</v>
      </c>
      <c r="C50" s="64"/>
      <c r="D50" s="62" t="s">
        <v>104</v>
      </c>
      <c r="E50" s="63">
        <v>0.2</v>
      </c>
    </row>
    <row r="51" spans="1:5">
      <c r="A51" s="79" t="s">
        <v>105</v>
      </c>
      <c r="B51" s="63">
        <v>0.2</v>
      </c>
      <c r="C51" s="64"/>
      <c r="D51" s="62" t="s">
        <v>105</v>
      </c>
      <c r="E51" s="63">
        <v>0.2</v>
      </c>
    </row>
    <row r="52" spans="1:5">
      <c r="A52" s="79" t="s">
        <v>106</v>
      </c>
      <c r="B52" s="63">
        <v>0.2</v>
      </c>
      <c r="C52" s="64"/>
      <c r="D52" s="62" t="s">
        <v>106</v>
      </c>
      <c r="E52" s="63">
        <v>0.2</v>
      </c>
    </row>
    <row r="53" spans="1:5">
      <c r="A53" s="79" t="s">
        <v>107</v>
      </c>
      <c r="B53" s="63">
        <v>0.2</v>
      </c>
      <c r="C53" s="64"/>
      <c r="D53" s="62" t="s">
        <v>107</v>
      </c>
      <c r="E53" s="63">
        <v>0.2</v>
      </c>
    </row>
    <row r="54" spans="1:5">
      <c r="A54" s="79" t="s">
        <v>108</v>
      </c>
      <c r="B54" s="63">
        <v>0.2</v>
      </c>
      <c r="C54" s="64"/>
      <c r="D54" s="62" t="s">
        <v>108</v>
      </c>
      <c r="E54" s="63">
        <v>0.2</v>
      </c>
    </row>
    <row r="55" spans="1:5">
      <c r="A55" s="79" t="s">
        <v>109</v>
      </c>
      <c r="B55" s="63">
        <v>0.2</v>
      </c>
      <c r="C55" s="64"/>
      <c r="D55" s="62" t="s">
        <v>109</v>
      </c>
      <c r="E55" s="63">
        <v>0.2</v>
      </c>
    </row>
    <row r="56" spans="1:5">
      <c r="A56" s="79" t="s">
        <v>110</v>
      </c>
      <c r="B56" s="63">
        <v>0.2</v>
      </c>
      <c r="C56" s="64"/>
      <c r="D56" s="62" t="s">
        <v>110</v>
      </c>
      <c r="E56" s="63">
        <v>0.2</v>
      </c>
    </row>
    <row r="57" spans="1:5">
      <c r="A57" s="79" t="s">
        <v>111</v>
      </c>
      <c r="B57" s="63">
        <v>0.2</v>
      </c>
      <c r="C57" s="64"/>
      <c r="D57" s="62" t="s">
        <v>111</v>
      </c>
      <c r="E57" s="63">
        <v>0.2</v>
      </c>
    </row>
    <row r="58" spans="1:5">
      <c r="A58" s="79" t="s">
        <v>112</v>
      </c>
      <c r="B58" s="63">
        <v>0.2</v>
      </c>
      <c r="C58" s="64"/>
      <c r="D58" s="62" t="s">
        <v>112</v>
      </c>
      <c r="E58" s="63">
        <v>0.2</v>
      </c>
    </row>
    <row r="59" spans="1:5">
      <c r="A59" s="79" t="s">
        <v>113</v>
      </c>
      <c r="B59" s="63">
        <v>0.2</v>
      </c>
      <c r="C59" s="64"/>
      <c r="D59" s="62" t="s">
        <v>113</v>
      </c>
      <c r="E59" s="63">
        <v>0.2</v>
      </c>
    </row>
    <row r="60" spans="1:5">
      <c r="A60" s="79" t="s">
        <v>114</v>
      </c>
      <c r="B60" s="63">
        <v>0.2</v>
      </c>
      <c r="C60" s="64"/>
      <c r="D60" s="62" t="s">
        <v>114</v>
      </c>
      <c r="E60" s="63">
        <v>0.2</v>
      </c>
    </row>
    <row r="61" spans="1:5">
      <c r="A61" s="79" t="s">
        <v>115</v>
      </c>
      <c r="B61" s="63">
        <v>0.2</v>
      </c>
      <c r="C61" s="64"/>
      <c r="D61" s="62" t="s">
        <v>115</v>
      </c>
      <c r="E61" s="63">
        <v>0.2</v>
      </c>
    </row>
    <row r="62" spans="1:5">
      <c r="A62" s="79" t="s">
        <v>116</v>
      </c>
      <c r="B62" s="63">
        <v>0.2</v>
      </c>
      <c r="C62" s="64"/>
      <c r="D62" s="62" t="s">
        <v>116</v>
      </c>
      <c r="E62" s="63">
        <v>0.2</v>
      </c>
    </row>
    <row r="63" spans="1:5">
      <c r="A63" s="79" t="s">
        <v>117</v>
      </c>
      <c r="B63" s="63">
        <v>0.2</v>
      </c>
      <c r="C63" s="64"/>
      <c r="D63" s="62" t="s">
        <v>117</v>
      </c>
      <c r="E63" s="63">
        <v>0.2</v>
      </c>
    </row>
    <row r="64" spans="1:5">
      <c r="A64" s="79" t="s">
        <v>118</v>
      </c>
      <c r="B64" s="63">
        <v>0.2</v>
      </c>
      <c r="C64" s="64"/>
      <c r="D64" s="62" t="s">
        <v>118</v>
      </c>
      <c r="E64" s="63">
        <v>0.2</v>
      </c>
    </row>
    <row r="65" spans="1:5">
      <c r="A65" s="79" t="s">
        <v>119</v>
      </c>
      <c r="B65" s="63">
        <v>0.2</v>
      </c>
      <c r="C65" s="64"/>
      <c r="D65" s="62" t="s">
        <v>119</v>
      </c>
      <c r="E65" s="63">
        <v>0.2</v>
      </c>
    </row>
    <row r="66" spans="1:5">
      <c r="A66" s="79" t="s">
        <v>120</v>
      </c>
      <c r="B66" s="63">
        <v>0.2</v>
      </c>
      <c r="C66" s="64"/>
      <c r="D66" s="62" t="s">
        <v>120</v>
      </c>
      <c r="E66" s="63">
        <v>0.2</v>
      </c>
    </row>
    <row r="67" spans="1:5">
      <c r="A67" s="79" t="s">
        <v>121</v>
      </c>
      <c r="B67" s="63">
        <v>0.2</v>
      </c>
      <c r="C67" s="64"/>
      <c r="D67" s="62" t="s">
        <v>121</v>
      </c>
      <c r="E67" s="63">
        <v>0.2</v>
      </c>
    </row>
    <row r="68" spans="1:5">
      <c r="A68" s="79" t="s">
        <v>122</v>
      </c>
      <c r="B68" s="63">
        <v>0.2</v>
      </c>
      <c r="C68" s="64"/>
      <c r="D68" s="62" t="s">
        <v>122</v>
      </c>
      <c r="E68" s="63">
        <v>0.2</v>
      </c>
    </row>
    <row r="69" spans="1:5">
      <c r="A69" s="79" t="s">
        <v>123</v>
      </c>
      <c r="B69" s="63">
        <v>0.2</v>
      </c>
      <c r="C69" s="64"/>
      <c r="D69" s="62" t="s">
        <v>123</v>
      </c>
      <c r="E69" s="63">
        <v>0.2</v>
      </c>
    </row>
    <row r="70" spans="1:5">
      <c r="A70" s="79" t="s">
        <v>124</v>
      </c>
      <c r="B70" s="63">
        <v>0.2</v>
      </c>
      <c r="C70" s="64"/>
      <c r="D70" s="62" t="s">
        <v>124</v>
      </c>
      <c r="E70" s="63">
        <v>0.2</v>
      </c>
    </row>
    <row r="71" spans="1:5">
      <c r="A71" s="79" t="s">
        <v>125</v>
      </c>
      <c r="B71" s="63">
        <v>0.2</v>
      </c>
      <c r="C71" s="64"/>
      <c r="D71" s="62" t="s">
        <v>125</v>
      </c>
      <c r="E71" s="63">
        <v>0.2</v>
      </c>
    </row>
    <row r="72" spans="1:5">
      <c r="A72" s="79" t="s">
        <v>126</v>
      </c>
      <c r="B72" s="63">
        <v>0.2</v>
      </c>
      <c r="C72" s="64"/>
      <c r="D72" s="62" t="s">
        <v>126</v>
      </c>
      <c r="E72" s="63">
        <v>0.2</v>
      </c>
    </row>
    <row r="73" spans="1:5">
      <c r="A73" s="79" t="s">
        <v>127</v>
      </c>
      <c r="B73" s="63">
        <v>0.2</v>
      </c>
      <c r="C73" s="64"/>
      <c r="D73" s="62" t="s">
        <v>127</v>
      </c>
      <c r="E73" s="63">
        <v>0.2</v>
      </c>
    </row>
    <row r="74" spans="1:5">
      <c r="A74" s="79" t="s">
        <v>171</v>
      </c>
      <c r="B74" s="63">
        <v>0.2</v>
      </c>
      <c r="C74" s="64"/>
      <c r="D74" s="62" t="s">
        <v>171</v>
      </c>
      <c r="E74" s="63">
        <v>0.2</v>
      </c>
    </row>
    <row r="75" spans="1:5">
      <c r="A75" s="79" t="s">
        <v>128</v>
      </c>
      <c r="B75" s="63">
        <v>0.2</v>
      </c>
      <c r="C75" s="64"/>
      <c r="D75" s="62" t="s">
        <v>128</v>
      </c>
      <c r="E75" s="63">
        <v>0.2</v>
      </c>
    </row>
    <row r="76" spans="1:5">
      <c r="A76" s="79" t="s">
        <v>129</v>
      </c>
      <c r="B76" s="63">
        <v>0.2</v>
      </c>
      <c r="C76" s="64"/>
      <c r="D76" s="62" t="s">
        <v>129</v>
      </c>
      <c r="E76" s="63">
        <v>0.2</v>
      </c>
    </row>
    <row r="77" spans="1:5">
      <c r="A77" s="79" t="s">
        <v>130</v>
      </c>
      <c r="B77" s="63">
        <v>0.2</v>
      </c>
      <c r="C77" s="64"/>
      <c r="D77" s="62" t="s">
        <v>130</v>
      </c>
      <c r="E77" s="63">
        <v>0.2</v>
      </c>
    </row>
    <row r="78" spans="1:5">
      <c r="A78" s="79" t="s">
        <v>131</v>
      </c>
      <c r="B78" s="63">
        <v>0.2</v>
      </c>
      <c r="C78" s="64"/>
      <c r="D78" s="62" t="s">
        <v>131</v>
      </c>
      <c r="E78" s="63">
        <v>0.2</v>
      </c>
    </row>
    <row r="79" spans="1:5">
      <c r="A79" s="79" t="s">
        <v>132</v>
      </c>
      <c r="B79" s="63">
        <v>0.2</v>
      </c>
      <c r="C79" s="64"/>
      <c r="D79" s="62" t="s">
        <v>132</v>
      </c>
      <c r="E79" s="63">
        <v>0.2</v>
      </c>
    </row>
    <row r="80" spans="1:5">
      <c r="A80" s="79" t="s">
        <v>133</v>
      </c>
      <c r="B80" s="63">
        <v>0.2</v>
      </c>
      <c r="C80" s="64"/>
      <c r="D80" s="62" t="s">
        <v>133</v>
      </c>
      <c r="E80" s="63">
        <v>0.2</v>
      </c>
    </row>
    <row r="81" spans="1:5">
      <c r="A81" s="79" t="s">
        <v>134</v>
      </c>
      <c r="B81" s="63">
        <v>0.2</v>
      </c>
      <c r="C81" s="64"/>
      <c r="D81" s="62" t="s">
        <v>134</v>
      </c>
      <c r="E81" s="63">
        <v>0.2</v>
      </c>
    </row>
    <row r="82" spans="1:5">
      <c r="A82" s="79" t="s">
        <v>135</v>
      </c>
      <c r="B82" s="63">
        <v>0.2</v>
      </c>
      <c r="C82" s="64"/>
      <c r="D82" s="62" t="s">
        <v>135</v>
      </c>
      <c r="E82" s="63">
        <v>0.2</v>
      </c>
    </row>
    <row r="83" spans="1:5">
      <c r="A83" s="79" t="s">
        <v>136</v>
      </c>
      <c r="B83" s="63">
        <v>0.2</v>
      </c>
      <c r="C83" s="64"/>
      <c r="D83" s="62" t="s">
        <v>136</v>
      </c>
      <c r="E83" s="63">
        <v>0.2</v>
      </c>
    </row>
    <row r="84" spans="1:5">
      <c r="A84" s="79" t="s">
        <v>137</v>
      </c>
      <c r="B84" s="63">
        <v>0.2</v>
      </c>
      <c r="C84" s="64"/>
      <c r="D84" s="62" t="s">
        <v>137</v>
      </c>
      <c r="E84" s="63">
        <v>0.2</v>
      </c>
    </row>
    <row r="85" spans="1:5">
      <c r="A85" s="79" t="s">
        <v>138</v>
      </c>
      <c r="B85" s="63">
        <v>0.2</v>
      </c>
      <c r="C85" s="64"/>
      <c r="D85" s="62" t="s">
        <v>138</v>
      </c>
      <c r="E85" s="63">
        <v>0.2</v>
      </c>
    </row>
    <row r="86" spans="1:5">
      <c r="A86" s="79" t="s">
        <v>139</v>
      </c>
      <c r="B86" s="63">
        <v>0.2</v>
      </c>
      <c r="C86" s="64"/>
      <c r="D86" s="62" t="s">
        <v>139</v>
      </c>
      <c r="E86" s="63">
        <v>0.2</v>
      </c>
    </row>
    <row r="87" spans="1:5">
      <c r="A87" s="79" t="s">
        <v>140</v>
      </c>
      <c r="B87" s="63">
        <v>0.2</v>
      </c>
      <c r="C87" s="64"/>
      <c r="D87" s="62" t="s">
        <v>140</v>
      </c>
      <c r="E87" s="63">
        <v>0.2</v>
      </c>
    </row>
    <row r="88" spans="1:5">
      <c r="A88" s="79" t="s">
        <v>141</v>
      </c>
      <c r="B88" s="63">
        <v>0.2</v>
      </c>
      <c r="C88" s="64"/>
      <c r="D88" s="62" t="s">
        <v>141</v>
      </c>
      <c r="E88" s="63">
        <v>0.2</v>
      </c>
    </row>
    <row r="89" spans="1:5">
      <c r="A89" s="79" t="s">
        <v>142</v>
      </c>
      <c r="B89" s="63">
        <v>0.2</v>
      </c>
      <c r="C89" s="64"/>
      <c r="D89" s="62" t="s">
        <v>142</v>
      </c>
      <c r="E89" s="63">
        <v>0.2</v>
      </c>
    </row>
    <row r="90" spans="1:5">
      <c r="A90" s="79" t="s">
        <v>143</v>
      </c>
      <c r="B90" s="63">
        <v>0.2</v>
      </c>
      <c r="C90" s="64"/>
      <c r="D90" s="62" t="s">
        <v>143</v>
      </c>
      <c r="E90" s="63">
        <v>0.2</v>
      </c>
    </row>
    <row r="91" spans="1:5">
      <c r="A91" s="79" t="s">
        <v>144</v>
      </c>
      <c r="B91" s="63">
        <v>0.2</v>
      </c>
      <c r="C91" s="64"/>
      <c r="D91" s="62" t="s">
        <v>144</v>
      </c>
      <c r="E91" s="63">
        <v>0.2</v>
      </c>
    </row>
    <row r="92" spans="1:5">
      <c r="A92" s="79" t="s">
        <v>145</v>
      </c>
      <c r="B92" s="63">
        <v>0.2</v>
      </c>
      <c r="C92" s="64"/>
      <c r="D92" s="62" t="s">
        <v>145</v>
      </c>
      <c r="E92" s="63">
        <v>0.2</v>
      </c>
    </row>
    <row r="93" spans="1:5">
      <c r="A93" s="79" t="s">
        <v>146</v>
      </c>
      <c r="B93" s="63">
        <v>0.2</v>
      </c>
      <c r="C93" s="64"/>
      <c r="D93" s="62" t="s">
        <v>146</v>
      </c>
      <c r="E93" s="63">
        <v>0.2</v>
      </c>
    </row>
    <row r="94" spans="1:5">
      <c r="A94" s="79" t="s">
        <v>147</v>
      </c>
      <c r="B94" s="63">
        <v>0.2</v>
      </c>
      <c r="C94" s="64"/>
      <c r="D94" s="62" t="s">
        <v>147</v>
      </c>
      <c r="E94" s="63">
        <v>0.2</v>
      </c>
    </row>
    <row r="95" spans="1:5">
      <c r="A95" s="79" t="s">
        <v>148</v>
      </c>
      <c r="B95" s="63">
        <v>0.2</v>
      </c>
      <c r="C95" s="64"/>
      <c r="D95" s="62" t="s">
        <v>148</v>
      </c>
      <c r="E95" s="63">
        <v>0.2</v>
      </c>
    </row>
    <row r="96" spans="1:5">
      <c r="A96" s="79" t="s">
        <v>149</v>
      </c>
      <c r="B96" s="63">
        <v>0.2</v>
      </c>
      <c r="C96" s="64"/>
      <c r="D96" s="62" t="s">
        <v>149</v>
      </c>
      <c r="E96" s="63">
        <v>0.2</v>
      </c>
    </row>
    <row r="97" spans="1:6">
      <c r="A97" s="79" t="s">
        <v>150</v>
      </c>
      <c r="B97" s="63">
        <v>0.2</v>
      </c>
      <c r="C97" s="64"/>
      <c r="D97" s="62" t="s">
        <v>150</v>
      </c>
      <c r="E97" s="63">
        <v>0.2</v>
      </c>
    </row>
    <row r="98" spans="1:6">
      <c r="A98" s="79" t="s">
        <v>151</v>
      </c>
      <c r="B98" s="63">
        <v>0.2</v>
      </c>
      <c r="C98" s="64"/>
      <c r="D98" s="62" t="s">
        <v>151</v>
      </c>
      <c r="E98" s="63">
        <v>0.2</v>
      </c>
    </row>
    <row r="99" spans="1:6">
      <c r="A99" s="79" t="s">
        <v>152</v>
      </c>
      <c r="B99" s="63">
        <v>0.2</v>
      </c>
      <c r="C99" s="64"/>
      <c r="D99" s="62" t="s">
        <v>152</v>
      </c>
      <c r="E99" s="63">
        <v>0.2</v>
      </c>
    </row>
    <row r="100" spans="1:6">
      <c r="A100" s="79" t="s">
        <v>153</v>
      </c>
      <c r="B100" s="63">
        <v>0.2</v>
      </c>
      <c r="C100" s="64"/>
      <c r="D100" s="62" t="s">
        <v>153</v>
      </c>
      <c r="E100" s="63">
        <v>0.2</v>
      </c>
    </row>
    <row r="101" spans="1:6">
      <c r="A101" s="79" t="s">
        <v>154</v>
      </c>
      <c r="B101" s="63">
        <v>0.2</v>
      </c>
      <c r="C101" s="64"/>
      <c r="D101" s="62" t="s">
        <v>154</v>
      </c>
      <c r="E101" s="63">
        <v>0.2</v>
      </c>
    </row>
    <row r="102" spans="1:6">
      <c r="A102" s="79" t="s">
        <v>155</v>
      </c>
      <c r="B102" s="63">
        <v>0.2</v>
      </c>
      <c r="C102" s="64"/>
      <c r="D102" s="62" t="s">
        <v>155</v>
      </c>
      <c r="E102" s="63">
        <v>0.2</v>
      </c>
    </row>
    <row r="103" spans="1:6">
      <c r="A103" s="79" t="s">
        <v>156</v>
      </c>
      <c r="B103" s="63">
        <v>0.2</v>
      </c>
      <c r="C103" s="64"/>
      <c r="D103" s="62" t="s">
        <v>156</v>
      </c>
      <c r="E103" s="63">
        <v>0.2</v>
      </c>
    </row>
    <row r="104" spans="1:6">
      <c r="A104" s="79" t="s">
        <v>157</v>
      </c>
      <c r="B104" s="63">
        <v>0.2</v>
      </c>
      <c r="C104" s="64"/>
      <c r="D104" s="62" t="s">
        <v>157</v>
      </c>
      <c r="E104" s="63">
        <v>0.2</v>
      </c>
    </row>
    <row r="105" spans="1:6">
      <c r="A105" s="79" t="s">
        <v>158</v>
      </c>
      <c r="B105" s="63">
        <v>0.2</v>
      </c>
      <c r="C105" s="64"/>
      <c r="D105" s="62" t="s">
        <v>158</v>
      </c>
      <c r="E105" s="63">
        <v>0.2</v>
      </c>
    </row>
    <row r="106" spans="1:6">
      <c r="A106" s="79" t="s">
        <v>159</v>
      </c>
      <c r="B106" s="63">
        <v>0.2</v>
      </c>
      <c r="C106" s="64"/>
      <c r="D106" s="62" t="s">
        <v>159</v>
      </c>
      <c r="E106" s="63">
        <v>0.2</v>
      </c>
    </row>
    <row r="107" spans="1:6">
      <c r="A107" s="79" t="s">
        <v>160</v>
      </c>
      <c r="B107" s="63">
        <v>0.2</v>
      </c>
      <c r="C107" s="64"/>
      <c r="D107" s="62" t="s">
        <v>160</v>
      </c>
      <c r="E107" s="63">
        <v>0.2</v>
      </c>
    </row>
    <row r="108" spans="1:6">
      <c r="A108" s="79" t="s">
        <v>161</v>
      </c>
      <c r="B108" s="63">
        <v>0.2</v>
      </c>
      <c r="C108" s="64"/>
      <c r="D108" s="62" t="s">
        <v>161</v>
      </c>
      <c r="E108" s="63">
        <v>0.2</v>
      </c>
    </row>
    <row r="109" spans="1:6">
      <c r="A109" s="79" t="s">
        <v>162</v>
      </c>
      <c r="B109" s="63">
        <v>0.2</v>
      </c>
      <c r="C109" s="64"/>
      <c r="D109" s="62" t="s">
        <v>162</v>
      </c>
      <c r="E109" s="63">
        <v>0.2</v>
      </c>
    </row>
    <row r="110" spans="1:6">
      <c r="A110" s="79" t="s">
        <v>163</v>
      </c>
      <c r="B110" s="63">
        <v>0.2</v>
      </c>
      <c r="C110" s="64"/>
      <c r="D110" s="62" t="s">
        <v>163</v>
      </c>
      <c r="E110" s="63">
        <v>0.2</v>
      </c>
    </row>
    <row r="111" spans="1:6">
      <c r="A111" s="79" t="s">
        <v>164</v>
      </c>
      <c r="B111" s="63">
        <v>0.2</v>
      </c>
      <c r="C111" s="64"/>
      <c r="D111" s="62" t="s">
        <v>164</v>
      </c>
      <c r="E111" s="63">
        <v>0.2</v>
      </c>
    </row>
    <row r="112" spans="1:6">
      <c r="A112" s="65" t="s">
        <v>3</v>
      </c>
      <c r="B112" s="66">
        <v>0.1</v>
      </c>
      <c r="C112" s="67"/>
      <c r="D112" s="65" t="s">
        <v>3</v>
      </c>
      <c r="E112" s="66">
        <v>0.1</v>
      </c>
      <c r="F112" s="68" t="s">
        <v>165</v>
      </c>
    </row>
    <row r="113" spans="1:6">
      <c r="A113" s="65" t="s">
        <v>44</v>
      </c>
      <c r="B113" s="66">
        <v>0.12</v>
      </c>
      <c r="C113" s="67"/>
      <c r="D113" s="65" t="s">
        <v>44</v>
      </c>
      <c r="E113" s="66">
        <v>0.12</v>
      </c>
      <c r="F113" s="68" t="s">
        <v>165</v>
      </c>
    </row>
    <row r="114" spans="1:6">
      <c r="A114" s="65" t="s">
        <v>45</v>
      </c>
      <c r="B114" s="66">
        <v>0.15</v>
      </c>
      <c r="C114" s="67"/>
      <c r="D114" s="65" t="s">
        <v>45</v>
      </c>
      <c r="E114" s="66">
        <v>0.15</v>
      </c>
      <c r="F114" s="68" t="s">
        <v>165</v>
      </c>
    </row>
    <row r="116" spans="1:6">
      <c r="B116" s="79"/>
      <c r="E116" s="79"/>
    </row>
    <row r="117" spans="1:6">
      <c r="B117" s="79"/>
      <c r="E117" s="79"/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cbi0033</cp:lastModifiedBy>
  <dcterms:created xsi:type="dcterms:W3CDTF">2011-05-09T08:13:24Z</dcterms:created>
  <dcterms:modified xsi:type="dcterms:W3CDTF">2021-11-24T14:35:33Z</dcterms:modified>
</cp:coreProperties>
</file>